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40016511\Desktop\Document Centre requests\"/>
    </mc:Choice>
  </mc:AlternateContent>
  <xr:revisionPtr revIDLastSave="0" documentId="8_{76C20DBE-2863-4C0F-B33D-1016290FA6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ingle Pay Spine 2026-27" sheetId="1" r:id="rId1"/>
  </sheets>
  <definedNames>
    <definedName name="_xlnm.Print_Area" localSheetId="0">'Single Pay Spine 2026-27'!$A$1:$D$43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" i="1"/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F19" i="1"/>
  <c r="G19" i="1" s="1"/>
  <c r="F27" i="1"/>
  <c r="G27" i="1" s="1"/>
  <c r="D3" i="1"/>
  <c r="F3" i="1" s="1"/>
  <c r="G3" i="1" s="1"/>
  <c r="D4" i="1"/>
  <c r="F4" i="1" s="1"/>
  <c r="G4" i="1" s="1"/>
  <c r="D5" i="1"/>
  <c r="F5" i="1" s="1"/>
  <c r="G5" i="1" s="1"/>
  <c r="D6" i="1"/>
  <c r="F6" i="1" s="1"/>
  <c r="G6" i="1" s="1"/>
  <c r="D7" i="1"/>
  <c r="F7" i="1" s="1"/>
  <c r="G7" i="1" s="1"/>
  <c r="D8" i="1"/>
  <c r="F8" i="1" s="1"/>
  <c r="G8" i="1" s="1"/>
  <c r="D9" i="1"/>
  <c r="D10" i="1"/>
  <c r="D11" i="1"/>
  <c r="F11" i="1" s="1"/>
  <c r="G11" i="1" s="1"/>
  <c r="D12" i="1"/>
  <c r="F12" i="1" s="1"/>
  <c r="G12" i="1" s="1"/>
  <c r="D13" i="1"/>
  <c r="F13" i="1" s="1"/>
  <c r="G13" i="1" s="1"/>
  <c r="D14" i="1"/>
  <c r="F14" i="1" s="1"/>
  <c r="G14" i="1" s="1"/>
  <c r="D15" i="1"/>
  <c r="F15" i="1" s="1"/>
  <c r="G15" i="1" s="1"/>
  <c r="D16" i="1"/>
  <c r="F16" i="1" s="1"/>
  <c r="G16" i="1" s="1"/>
  <c r="D17" i="1"/>
  <c r="D18" i="1"/>
  <c r="D19" i="1"/>
  <c r="D20" i="1"/>
  <c r="F20" i="1" s="1"/>
  <c r="G20" i="1" s="1"/>
  <c r="D21" i="1"/>
  <c r="F21" i="1" s="1"/>
  <c r="G21" i="1" s="1"/>
  <c r="D22" i="1"/>
  <c r="F22" i="1" s="1"/>
  <c r="G22" i="1" s="1"/>
  <c r="D23" i="1"/>
  <c r="F23" i="1" s="1"/>
  <c r="G23" i="1" s="1"/>
  <c r="D24" i="1"/>
  <c r="F24" i="1" s="1"/>
  <c r="G24" i="1" s="1"/>
  <c r="D25" i="1"/>
  <c r="D26" i="1"/>
  <c r="D27" i="1"/>
  <c r="D28" i="1"/>
  <c r="F28" i="1" s="1"/>
  <c r="G28" i="1" s="1"/>
  <c r="D29" i="1"/>
  <c r="F29" i="1" s="1"/>
  <c r="G29" i="1" s="1"/>
  <c r="D30" i="1"/>
  <c r="F30" i="1" s="1"/>
  <c r="G30" i="1" s="1"/>
  <c r="D31" i="1"/>
  <c r="F31" i="1" s="1"/>
  <c r="G31" i="1" s="1"/>
  <c r="F18" i="1" l="1"/>
  <c r="G18" i="1" s="1"/>
  <c r="F10" i="1"/>
  <c r="G10" i="1" s="1"/>
  <c r="F26" i="1"/>
  <c r="G26" i="1" s="1"/>
  <c r="F25" i="1"/>
  <c r="G25" i="1" s="1"/>
  <c r="F17" i="1"/>
  <c r="G17" i="1" s="1"/>
  <c r="F9" i="1"/>
  <c r="G9" i="1" s="1"/>
</calcChain>
</file>

<file path=xl/sharedStrings.xml><?xml version="1.0" encoding="utf-8"?>
<sst xmlns="http://schemas.openxmlformats.org/spreadsheetml/2006/main" count="16" uniqueCount="16">
  <si>
    <t>EDINBURGH NAPIER UNIVERSITY
New JNCHES Academic Salary Scales
2026-2027
Salary Effective from 01 August 2026</t>
  </si>
  <si>
    <t>Grade</t>
  </si>
  <si>
    <t>Spine point</t>
  </si>
  <si>
    <t>Salary from 1 August 2026</t>
  </si>
  <si>
    <t>National Insurance</t>
  </si>
  <si>
    <t>Pension</t>
  </si>
  <si>
    <t xml:space="preserve">Gross Annual Cost </t>
  </si>
  <si>
    <t>Gross Cost 
Hourly Rate (Based on 35 Hours)</t>
  </si>
  <si>
    <t>Colleague Hourly Rate (Based on 35 Hours per week</t>
  </si>
  <si>
    <t>Grade 4</t>
  </si>
  <si>
    <t>Grade 5</t>
  </si>
  <si>
    <t>Grade 6</t>
  </si>
  <si>
    <t>Grade 7</t>
  </si>
  <si>
    <t>Note:</t>
  </si>
  <si>
    <t>The 2% uplift is applied to current pay, including where a pay point has been ‘annotated’ (adjusted) to ensure National Living Wage (NLW) compliance. That is, the uplift must be applied to current NLW-compliant pay which differs according to contracted weekly working hours.  The New JNCHES pay spine (above) is calculated using a 35-hour week.</t>
  </si>
  <si>
    <t>Spine point values have been rounded to the nearest pound. However, they are calculated on an unrounded basis from year-to-year to remove rounding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</si>
</sst>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&quot;£&quot;#,##0.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left" wrapText="1"/>
    </xf>
    <xf numFmtId="0" fontId="6" fillId="0" borderId="3" xfId="0" applyFont="1" applyBorder="1"/>
    <xf numFmtId="164" fontId="5" fillId="0" borderId="3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165" fontId="6" fillId="0" borderId="4" xfId="0" applyNumberFormat="1" applyFont="1" applyBorder="1" applyAlignment="1">
      <alignment horizontal="left"/>
    </xf>
    <xf numFmtId="0" fontId="6" fillId="0" borderId="1" xfId="0" applyFont="1" applyBorder="1"/>
    <xf numFmtId="164" fontId="5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/>
    </xf>
    <xf numFmtId="0" fontId="6" fillId="0" borderId="8" xfId="0" applyFont="1" applyBorder="1"/>
    <xf numFmtId="164" fontId="5" fillId="0" borderId="8" xfId="0" applyNumberFormat="1" applyFont="1" applyBorder="1" applyAlignment="1">
      <alignment horizontal="left"/>
    </xf>
    <xf numFmtId="164" fontId="6" fillId="0" borderId="8" xfId="0" applyNumberFormat="1" applyFont="1" applyBorder="1" applyAlignment="1">
      <alignment horizontal="left"/>
    </xf>
    <xf numFmtId="165" fontId="6" fillId="0" borderId="9" xfId="0" applyNumberFormat="1" applyFont="1" applyBorder="1" applyAlignment="1">
      <alignment horizontal="left"/>
    </xf>
    <xf numFmtId="0" fontId="6" fillId="0" borderId="13" xfId="0" applyFont="1" applyBorder="1"/>
    <xf numFmtId="164" fontId="5" fillId="0" borderId="13" xfId="0" applyNumberFormat="1" applyFont="1" applyBorder="1" applyAlignment="1">
      <alignment horizontal="left"/>
    </xf>
    <xf numFmtId="164" fontId="6" fillId="0" borderId="13" xfId="0" applyNumberFormat="1" applyFont="1" applyBorder="1" applyAlignment="1">
      <alignment horizontal="left"/>
    </xf>
    <xf numFmtId="165" fontId="6" fillId="0" borderId="13" xfId="0" applyNumberFormat="1" applyFont="1" applyBorder="1" applyAlignment="1">
      <alignment horizontal="left"/>
    </xf>
    <xf numFmtId="0" fontId="6" fillId="0" borderId="14" xfId="0" applyFont="1" applyBorder="1"/>
    <xf numFmtId="164" fontId="5" fillId="0" borderId="14" xfId="0" applyNumberFormat="1" applyFont="1" applyBorder="1" applyAlignment="1">
      <alignment horizontal="left"/>
    </xf>
    <xf numFmtId="164" fontId="6" fillId="0" borderId="14" xfId="0" applyNumberFormat="1" applyFont="1" applyBorder="1" applyAlignment="1">
      <alignment horizontal="left"/>
    </xf>
    <xf numFmtId="165" fontId="6" fillId="0" borderId="14" xfId="0" applyNumberFormat="1" applyFont="1" applyBorder="1" applyAlignment="1">
      <alignment horizontal="left"/>
    </xf>
    <xf numFmtId="0" fontId="6" fillId="0" borderId="15" xfId="0" applyFont="1" applyBorder="1"/>
    <xf numFmtId="164" fontId="5" fillId="0" borderId="15" xfId="0" applyNumberFormat="1" applyFont="1" applyBorder="1" applyAlignment="1">
      <alignment horizontal="left"/>
    </xf>
    <xf numFmtId="164" fontId="6" fillId="0" borderId="15" xfId="0" applyNumberFormat="1" applyFont="1" applyBorder="1" applyAlignment="1">
      <alignment horizontal="left"/>
    </xf>
    <xf numFmtId="165" fontId="6" fillId="0" borderId="15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5" fillId="0" borderId="13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6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23C1A54-6327-4EAC-9BAA-ADEDE421608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c77a330-5fbb-4562-a63a-3d51908f02c3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showGridLines="0" tabSelected="1" zoomScaleNormal="100" workbookViewId="0">
      <selection activeCell="I35" sqref="I35"/>
    </sheetView>
  </sheetViews>
  <sheetFormatPr defaultRowHeight="14.5" x14ac:dyDescent="0.35"/>
  <cols>
    <col min="2" max="2" width="15" customWidth="1"/>
    <col min="3" max="3" width="15.26953125" style="5" customWidth="1"/>
    <col min="4" max="4" width="12.1796875" customWidth="1"/>
    <col min="6" max="6" width="11.81640625" style="5" customWidth="1"/>
    <col min="7" max="7" width="13.26953125" customWidth="1"/>
    <col min="9" max="9" width="11.7265625" style="7" customWidth="1"/>
  </cols>
  <sheetData>
    <row r="1" spans="1:9" ht="60.65" customHeight="1" thickBot="1" x14ac:dyDescent="0.4">
      <c r="A1" s="43" t="s">
        <v>0</v>
      </c>
      <c r="B1" s="44"/>
      <c r="C1" s="44"/>
      <c r="D1" s="45"/>
      <c r="E1" s="7"/>
      <c r="F1" s="8"/>
      <c r="G1" s="7"/>
    </row>
    <row r="2" spans="1:9" ht="71" thickBot="1" x14ac:dyDescent="0.4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I2" s="35" t="s">
        <v>8</v>
      </c>
    </row>
    <row r="3" spans="1:9" x14ac:dyDescent="0.35">
      <c r="A3" s="40" t="s">
        <v>9</v>
      </c>
      <c r="B3" s="11">
        <v>22</v>
      </c>
      <c r="C3" s="12">
        <v>31861</v>
      </c>
      <c r="D3" s="13">
        <f t="shared" ref="D3:D31" si="0">ROUND(SUM(C3-5000)*15%,0)</f>
        <v>4029</v>
      </c>
      <c r="E3" s="13">
        <f>ROUND(SUM(C3*26%),0)</f>
        <v>8284</v>
      </c>
      <c r="F3" s="13">
        <f t="shared" ref="F3:F31" si="1">SUM(C3:E3)</f>
        <v>44174</v>
      </c>
      <c r="G3" s="14">
        <f t="shared" ref="G3:G31" si="2">ROUND(F3/1820,2)</f>
        <v>24.27</v>
      </c>
      <c r="I3" s="26">
        <f t="shared" ref="I3:I31" si="3">ROUND(C3/1820,2)</f>
        <v>17.510000000000002</v>
      </c>
    </row>
    <row r="4" spans="1:9" x14ac:dyDescent="0.35">
      <c r="A4" s="41"/>
      <c r="B4" s="15">
        <v>23</v>
      </c>
      <c r="C4" s="16">
        <v>32722</v>
      </c>
      <c r="D4" s="17">
        <f t="shared" si="0"/>
        <v>4158</v>
      </c>
      <c r="E4" s="17">
        <f t="shared" ref="E4:E31" si="4">ROUND(SUM(C4*26%),0)</f>
        <v>8508</v>
      </c>
      <c r="F4" s="17">
        <f t="shared" si="1"/>
        <v>45388</v>
      </c>
      <c r="G4" s="18">
        <f t="shared" si="2"/>
        <v>24.94</v>
      </c>
      <c r="I4" s="30">
        <f t="shared" si="3"/>
        <v>17.98</v>
      </c>
    </row>
    <row r="5" spans="1:9" x14ac:dyDescent="0.35">
      <c r="A5" s="41"/>
      <c r="B5" s="15">
        <v>24</v>
      </c>
      <c r="C5" s="16">
        <v>33662</v>
      </c>
      <c r="D5" s="17">
        <f t="shared" si="0"/>
        <v>4299</v>
      </c>
      <c r="E5" s="17">
        <f t="shared" si="4"/>
        <v>8752</v>
      </c>
      <c r="F5" s="17">
        <f t="shared" si="1"/>
        <v>46713</v>
      </c>
      <c r="G5" s="18">
        <f t="shared" si="2"/>
        <v>25.67</v>
      </c>
      <c r="I5" s="30">
        <f t="shared" si="3"/>
        <v>18.5</v>
      </c>
    </row>
    <row r="6" spans="1:9" x14ac:dyDescent="0.35">
      <c r="A6" s="41"/>
      <c r="B6" s="15">
        <v>25</v>
      </c>
      <c r="C6" s="16">
        <v>34630</v>
      </c>
      <c r="D6" s="17">
        <f t="shared" si="0"/>
        <v>4445</v>
      </c>
      <c r="E6" s="17">
        <f t="shared" si="4"/>
        <v>9004</v>
      </c>
      <c r="F6" s="17">
        <f t="shared" si="1"/>
        <v>48079</v>
      </c>
      <c r="G6" s="18">
        <f t="shared" si="2"/>
        <v>26.42</v>
      </c>
      <c r="I6" s="30">
        <f t="shared" si="3"/>
        <v>19.03</v>
      </c>
    </row>
    <row r="7" spans="1:9" x14ac:dyDescent="0.35">
      <c r="A7" s="41"/>
      <c r="B7" s="15">
        <v>26</v>
      </c>
      <c r="C7" s="16">
        <v>35302</v>
      </c>
      <c r="D7" s="17">
        <f t="shared" si="0"/>
        <v>4545</v>
      </c>
      <c r="E7" s="17">
        <f t="shared" si="4"/>
        <v>9179</v>
      </c>
      <c r="F7" s="17">
        <f t="shared" si="1"/>
        <v>49026</v>
      </c>
      <c r="G7" s="18">
        <f t="shared" si="2"/>
        <v>26.94</v>
      </c>
      <c r="I7" s="30">
        <f t="shared" si="3"/>
        <v>19.399999999999999</v>
      </c>
    </row>
    <row r="8" spans="1:9" x14ac:dyDescent="0.35">
      <c r="A8" s="41"/>
      <c r="B8" s="15">
        <v>27</v>
      </c>
      <c r="C8" s="16">
        <v>36320</v>
      </c>
      <c r="D8" s="17">
        <f t="shared" si="0"/>
        <v>4698</v>
      </c>
      <c r="E8" s="17">
        <f t="shared" si="4"/>
        <v>9443</v>
      </c>
      <c r="F8" s="17">
        <f t="shared" si="1"/>
        <v>50461</v>
      </c>
      <c r="G8" s="18">
        <f t="shared" si="2"/>
        <v>27.73</v>
      </c>
      <c r="I8" s="30">
        <f t="shared" si="3"/>
        <v>19.96</v>
      </c>
    </row>
    <row r="9" spans="1:9" x14ac:dyDescent="0.35">
      <c r="A9" s="41"/>
      <c r="B9" s="15">
        <v>28</v>
      </c>
      <c r="C9" s="16">
        <v>37369</v>
      </c>
      <c r="D9" s="17">
        <f t="shared" si="0"/>
        <v>4855</v>
      </c>
      <c r="E9" s="17">
        <f t="shared" si="4"/>
        <v>9716</v>
      </c>
      <c r="F9" s="17">
        <f t="shared" si="1"/>
        <v>51940</v>
      </c>
      <c r="G9" s="18">
        <f t="shared" si="2"/>
        <v>28.54</v>
      </c>
      <c r="I9" s="30">
        <f t="shared" si="3"/>
        <v>20.53</v>
      </c>
    </row>
    <row r="10" spans="1:9" ht="15" thickBot="1" x14ac:dyDescent="0.4">
      <c r="A10" s="42"/>
      <c r="B10" s="19">
        <v>29</v>
      </c>
      <c r="C10" s="20">
        <v>38448</v>
      </c>
      <c r="D10" s="21">
        <f t="shared" si="0"/>
        <v>5017</v>
      </c>
      <c r="E10" s="21">
        <f t="shared" si="4"/>
        <v>9996</v>
      </c>
      <c r="F10" s="21">
        <f t="shared" si="1"/>
        <v>53461</v>
      </c>
      <c r="G10" s="22">
        <f t="shared" si="2"/>
        <v>29.37</v>
      </c>
      <c r="I10" s="34">
        <f t="shared" si="3"/>
        <v>21.13</v>
      </c>
    </row>
    <row r="11" spans="1:9" ht="13.5" customHeight="1" x14ac:dyDescent="0.35">
      <c r="A11" s="40" t="s">
        <v>10</v>
      </c>
      <c r="B11" s="11">
        <v>29</v>
      </c>
      <c r="C11" s="12">
        <v>38448</v>
      </c>
      <c r="D11" s="13">
        <f t="shared" si="0"/>
        <v>5017</v>
      </c>
      <c r="E11" s="13">
        <f t="shared" si="4"/>
        <v>9996</v>
      </c>
      <c r="F11" s="13">
        <f t="shared" si="1"/>
        <v>53461</v>
      </c>
      <c r="G11" s="14">
        <f t="shared" si="2"/>
        <v>29.37</v>
      </c>
      <c r="I11" s="26">
        <f t="shared" si="3"/>
        <v>21.13</v>
      </c>
    </row>
    <row r="12" spans="1:9" x14ac:dyDescent="0.35">
      <c r="A12" s="41"/>
      <c r="B12" s="15">
        <v>30</v>
      </c>
      <c r="C12" s="16">
        <v>39560</v>
      </c>
      <c r="D12" s="17">
        <f t="shared" si="0"/>
        <v>5184</v>
      </c>
      <c r="E12" s="17">
        <f t="shared" si="4"/>
        <v>10286</v>
      </c>
      <c r="F12" s="17">
        <f t="shared" si="1"/>
        <v>55030</v>
      </c>
      <c r="G12" s="18">
        <f t="shared" si="2"/>
        <v>30.24</v>
      </c>
      <c r="I12" s="30">
        <f t="shared" si="3"/>
        <v>21.74</v>
      </c>
    </row>
    <row r="13" spans="1:9" x14ac:dyDescent="0.35">
      <c r="A13" s="41"/>
      <c r="B13" s="15">
        <v>31</v>
      </c>
      <c r="C13" s="16">
        <v>40704</v>
      </c>
      <c r="D13" s="17">
        <f t="shared" si="0"/>
        <v>5356</v>
      </c>
      <c r="E13" s="17">
        <f t="shared" si="4"/>
        <v>10583</v>
      </c>
      <c r="F13" s="17">
        <f t="shared" si="1"/>
        <v>56643</v>
      </c>
      <c r="G13" s="18">
        <f t="shared" si="2"/>
        <v>31.12</v>
      </c>
      <c r="I13" s="30">
        <f t="shared" si="3"/>
        <v>22.36</v>
      </c>
    </row>
    <row r="14" spans="1:9" x14ac:dyDescent="0.35">
      <c r="A14" s="41"/>
      <c r="B14" s="15">
        <v>32</v>
      </c>
      <c r="C14" s="16">
        <v>41885</v>
      </c>
      <c r="D14" s="17">
        <f t="shared" si="0"/>
        <v>5533</v>
      </c>
      <c r="E14" s="17">
        <f t="shared" si="4"/>
        <v>10890</v>
      </c>
      <c r="F14" s="17">
        <f t="shared" si="1"/>
        <v>58308</v>
      </c>
      <c r="G14" s="18">
        <f t="shared" si="2"/>
        <v>32.04</v>
      </c>
      <c r="I14" s="30">
        <f t="shared" si="3"/>
        <v>23.01</v>
      </c>
    </row>
    <row r="15" spans="1:9" x14ac:dyDescent="0.35">
      <c r="A15" s="41"/>
      <c r="B15" s="15">
        <v>33</v>
      </c>
      <c r="C15" s="16">
        <v>43099</v>
      </c>
      <c r="D15" s="17">
        <f t="shared" si="0"/>
        <v>5715</v>
      </c>
      <c r="E15" s="17">
        <f t="shared" si="4"/>
        <v>11206</v>
      </c>
      <c r="F15" s="17">
        <f t="shared" si="1"/>
        <v>60020</v>
      </c>
      <c r="G15" s="18">
        <f t="shared" si="2"/>
        <v>32.979999999999997</v>
      </c>
      <c r="I15" s="30">
        <f t="shared" si="3"/>
        <v>23.68</v>
      </c>
    </row>
    <row r="16" spans="1:9" x14ac:dyDescent="0.35">
      <c r="A16" s="41"/>
      <c r="B16" s="15">
        <v>34</v>
      </c>
      <c r="C16" s="16">
        <v>44352</v>
      </c>
      <c r="D16" s="17">
        <f t="shared" si="0"/>
        <v>5903</v>
      </c>
      <c r="E16" s="17">
        <f t="shared" si="4"/>
        <v>11532</v>
      </c>
      <c r="F16" s="17">
        <f t="shared" si="1"/>
        <v>61787</v>
      </c>
      <c r="G16" s="18">
        <f t="shared" si="2"/>
        <v>33.950000000000003</v>
      </c>
      <c r="I16" s="30">
        <f t="shared" si="3"/>
        <v>24.37</v>
      </c>
    </row>
    <row r="17" spans="1:9" x14ac:dyDescent="0.35">
      <c r="A17" s="41"/>
      <c r="B17" s="15">
        <v>35</v>
      </c>
      <c r="C17" s="16">
        <v>45641</v>
      </c>
      <c r="D17" s="17">
        <f t="shared" si="0"/>
        <v>6096</v>
      </c>
      <c r="E17" s="17">
        <f t="shared" si="4"/>
        <v>11867</v>
      </c>
      <c r="F17" s="17">
        <f t="shared" si="1"/>
        <v>63604</v>
      </c>
      <c r="G17" s="18">
        <f t="shared" si="2"/>
        <v>34.950000000000003</v>
      </c>
      <c r="I17" s="30">
        <f t="shared" si="3"/>
        <v>25.08</v>
      </c>
    </row>
    <row r="18" spans="1:9" ht="15" thickBot="1" x14ac:dyDescent="0.4">
      <c r="A18" s="42"/>
      <c r="B18" s="19">
        <v>36</v>
      </c>
      <c r="C18" s="20">
        <v>46970</v>
      </c>
      <c r="D18" s="21">
        <f t="shared" si="0"/>
        <v>6296</v>
      </c>
      <c r="E18" s="21">
        <f t="shared" si="4"/>
        <v>12212</v>
      </c>
      <c r="F18" s="21">
        <f t="shared" si="1"/>
        <v>65478</v>
      </c>
      <c r="G18" s="22">
        <f t="shared" si="2"/>
        <v>35.979999999999997</v>
      </c>
      <c r="I18" s="34">
        <f t="shared" si="3"/>
        <v>25.81</v>
      </c>
    </row>
    <row r="19" spans="1:9" x14ac:dyDescent="0.35">
      <c r="A19" s="37" t="s">
        <v>11</v>
      </c>
      <c r="B19" s="23">
        <v>36</v>
      </c>
      <c r="C19" s="24">
        <v>46970</v>
      </c>
      <c r="D19" s="25">
        <f t="shared" si="0"/>
        <v>6296</v>
      </c>
      <c r="E19" s="25">
        <f t="shared" si="4"/>
        <v>12212</v>
      </c>
      <c r="F19" s="25">
        <f t="shared" si="1"/>
        <v>65478</v>
      </c>
      <c r="G19" s="26">
        <f t="shared" si="2"/>
        <v>35.979999999999997</v>
      </c>
      <c r="I19" s="26">
        <f t="shared" si="3"/>
        <v>25.81</v>
      </c>
    </row>
    <row r="20" spans="1:9" x14ac:dyDescent="0.35">
      <c r="A20" s="38"/>
      <c r="B20" s="27">
        <v>37</v>
      </c>
      <c r="C20" s="28">
        <v>48337</v>
      </c>
      <c r="D20" s="29">
        <f t="shared" si="0"/>
        <v>6501</v>
      </c>
      <c r="E20" s="29">
        <f t="shared" si="4"/>
        <v>12568</v>
      </c>
      <c r="F20" s="29">
        <f t="shared" si="1"/>
        <v>67406</v>
      </c>
      <c r="G20" s="30">
        <f t="shared" si="2"/>
        <v>37.04</v>
      </c>
      <c r="I20" s="30">
        <f t="shared" si="3"/>
        <v>26.56</v>
      </c>
    </row>
    <row r="21" spans="1:9" x14ac:dyDescent="0.35">
      <c r="A21" s="38"/>
      <c r="B21" s="27">
        <v>38</v>
      </c>
      <c r="C21" s="28">
        <v>49798</v>
      </c>
      <c r="D21" s="29">
        <f t="shared" si="0"/>
        <v>6720</v>
      </c>
      <c r="E21" s="29">
        <f t="shared" si="4"/>
        <v>12947</v>
      </c>
      <c r="F21" s="29">
        <f t="shared" si="1"/>
        <v>69465</v>
      </c>
      <c r="G21" s="30">
        <f t="shared" si="2"/>
        <v>38.17</v>
      </c>
      <c r="I21" s="30">
        <f t="shared" si="3"/>
        <v>27.36</v>
      </c>
    </row>
    <row r="22" spans="1:9" x14ac:dyDescent="0.35">
      <c r="A22" s="38"/>
      <c r="B22" s="27">
        <v>40</v>
      </c>
      <c r="C22" s="28">
        <v>52788</v>
      </c>
      <c r="D22" s="29">
        <f t="shared" si="0"/>
        <v>7168</v>
      </c>
      <c r="E22" s="29">
        <f t="shared" si="4"/>
        <v>13725</v>
      </c>
      <c r="F22" s="29">
        <f t="shared" si="1"/>
        <v>73681</v>
      </c>
      <c r="G22" s="30">
        <f t="shared" si="2"/>
        <v>40.479999999999997</v>
      </c>
      <c r="I22" s="30">
        <f t="shared" si="3"/>
        <v>29</v>
      </c>
    </row>
    <row r="23" spans="1:9" x14ac:dyDescent="0.35">
      <c r="A23" s="38"/>
      <c r="B23" s="27">
        <v>41</v>
      </c>
      <c r="C23" s="28">
        <v>54367</v>
      </c>
      <c r="D23" s="29">
        <f t="shared" si="0"/>
        <v>7405</v>
      </c>
      <c r="E23" s="29">
        <f t="shared" si="4"/>
        <v>14135</v>
      </c>
      <c r="F23" s="29">
        <f t="shared" si="1"/>
        <v>75907</v>
      </c>
      <c r="G23" s="30">
        <f t="shared" si="2"/>
        <v>41.71</v>
      </c>
      <c r="I23" s="30">
        <f t="shared" si="3"/>
        <v>29.87</v>
      </c>
    </row>
    <row r="24" spans="1:9" x14ac:dyDescent="0.35">
      <c r="A24" s="38"/>
      <c r="B24" s="27">
        <v>43</v>
      </c>
      <c r="C24" s="28">
        <v>57666</v>
      </c>
      <c r="D24" s="29">
        <f t="shared" si="0"/>
        <v>7900</v>
      </c>
      <c r="E24" s="29">
        <f t="shared" si="4"/>
        <v>14993</v>
      </c>
      <c r="F24" s="29">
        <f t="shared" si="1"/>
        <v>80559</v>
      </c>
      <c r="G24" s="30">
        <f t="shared" si="2"/>
        <v>44.26</v>
      </c>
      <c r="I24" s="30">
        <f t="shared" si="3"/>
        <v>31.68</v>
      </c>
    </row>
    <row r="25" spans="1:9" ht="15" thickBot="1" x14ac:dyDescent="0.4">
      <c r="A25" s="39"/>
      <c r="B25" s="31">
        <v>44</v>
      </c>
      <c r="C25" s="32">
        <v>59390</v>
      </c>
      <c r="D25" s="33">
        <f t="shared" si="0"/>
        <v>8159</v>
      </c>
      <c r="E25" s="33">
        <f t="shared" si="4"/>
        <v>15441</v>
      </c>
      <c r="F25" s="33">
        <f t="shared" si="1"/>
        <v>82990</v>
      </c>
      <c r="G25" s="34">
        <f t="shared" si="2"/>
        <v>45.6</v>
      </c>
      <c r="I25" s="34">
        <f t="shared" si="3"/>
        <v>32.630000000000003</v>
      </c>
    </row>
    <row r="26" spans="1:9" x14ac:dyDescent="0.35">
      <c r="A26" s="40" t="s">
        <v>12</v>
      </c>
      <c r="B26" s="11">
        <v>44</v>
      </c>
      <c r="C26" s="12">
        <v>59390</v>
      </c>
      <c r="D26" s="13">
        <f t="shared" si="0"/>
        <v>8159</v>
      </c>
      <c r="E26" s="13">
        <f t="shared" si="4"/>
        <v>15441</v>
      </c>
      <c r="F26" s="13">
        <f t="shared" si="1"/>
        <v>82990</v>
      </c>
      <c r="G26" s="14">
        <f t="shared" si="2"/>
        <v>45.6</v>
      </c>
      <c r="I26" s="26">
        <f t="shared" si="3"/>
        <v>32.630000000000003</v>
      </c>
    </row>
    <row r="27" spans="1:9" x14ac:dyDescent="0.35">
      <c r="A27" s="41"/>
      <c r="B27" s="15">
        <v>46</v>
      </c>
      <c r="C27" s="16">
        <v>62994</v>
      </c>
      <c r="D27" s="17">
        <f t="shared" si="0"/>
        <v>8699</v>
      </c>
      <c r="E27" s="17">
        <f t="shared" si="4"/>
        <v>16378</v>
      </c>
      <c r="F27" s="17">
        <f t="shared" si="1"/>
        <v>88071</v>
      </c>
      <c r="G27" s="18">
        <f t="shared" si="2"/>
        <v>48.39</v>
      </c>
      <c r="I27" s="30">
        <f t="shared" si="3"/>
        <v>34.61</v>
      </c>
    </row>
    <row r="28" spans="1:9" x14ac:dyDescent="0.35">
      <c r="A28" s="41"/>
      <c r="B28" s="15">
        <v>47</v>
      </c>
      <c r="C28" s="16">
        <v>64878</v>
      </c>
      <c r="D28" s="17">
        <f t="shared" si="0"/>
        <v>8982</v>
      </c>
      <c r="E28" s="17">
        <f t="shared" si="4"/>
        <v>16868</v>
      </c>
      <c r="F28" s="17">
        <f t="shared" si="1"/>
        <v>90728</v>
      </c>
      <c r="G28" s="18">
        <f t="shared" si="2"/>
        <v>49.85</v>
      </c>
      <c r="I28" s="30">
        <f t="shared" si="3"/>
        <v>35.65</v>
      </c>
    </row>
    <row r="29" spans="1:9" x14ac:dyDescent="0.35">
      <c r="A29" s="41"/>
      <c r="B29" s="15">
        <v>48</v>
      </c>
      <c r="C29" s="16">
        <v>66819</v>
      </c>
      <c r="D29" s="17">
        <f t="shared" si="0"/>
        <v>9273</v>
      </c>
      <c r="E29" s="17">
        <f t="shared" si="4"/>
        <v>17373</v>
      </c>
      <c r="F29" s="17">
        <f t="shared" si="1"/>
        <v>93465</v>
      </c>
      <c r="G29" s="18">
        <f t="shared" si="2"/>
        <v>51.35</v>
      </c>
      <c r="I29" s="30">
        <f t="shared" si="3"/>
        <v>36.71</v>
      </c>
    </row>
    <row r="30" spans="1:9" x14ac:dyDescent="0.35">
      <c r="A30" s="41"/>
      <c r="B30" s="15">
        <v>49</v>
      </c>
      <c r="C30" s="16">
        <v>68817</v>
      </c>
      <c r="D30" s="17">
        <f t="shared" si="0"/>
        <v>9573</v>
      </c>
      <c r="E30" s="17">
        <f t="shared" si="4"/>
        <v>17892</v>
      </c>
      <c r="F30" s="17">
        <f t="shared" si="1"/>
        <v>96282</v>
      </c>
      <c r="G30" s="18">
        <f t="shared" si="2"/>
        <v>52.9</v>
      </c>
      <c r="I30" s="30">
        <f t="shared" si="3"/>
        <v>37.81</v>
      </c>
    </row>
    <row r="31" spans="1:9" ht="15" thickBot="1" x14ac:dyDescent="0.4">
      <c r="A31" s="42"/>
      <c r="B31" s="19">
        <v>50</v>
      </c>
      <c r="C31" s="20">
        <v>70878</v>
      </c>
      <c r="D31" s="21">
        <f t="shared" si="0"/>
        <v>9882</v>
      </c>
      <c r="E31" s="21">
        <f t="shared" si="4"/>
        <v>18428</v>
      </c>
      <c r="F31" s="21">
        <f t="shared" si="1"/>
        <v>99188</v>
      </c>
      <c r="G31" s="22">
        <f t="shared" si="2"/>
        <v>54.5</v>
      </c>
      <c r="I31" s="34">
        <f t="shared" si="3"/>
        <v>38.94</v>
      </c>
    </row>
    <row r="35" spans="2:3" ht="46" x14ac:dyDescent="0.35">
      <c r="B35" s="4"/>
    </row>
    <row r="36" spans="2:3" ht="54" customHeight="1" x14ac:dyDescent="0.45">
      <c r="B36" s="1"/>
      <c r="C36" s="1"/>
    </row>
    <row r="37" spans="2:3" ht="18.5" x14ac:dyDescent="0.45">
      <c r="B37" s="3"/>
      <c r="C37" s="6"/>
    </row>
    <row r="38" spans="2:3" ht="18.5" x14ac:dyDescent="0.45">
      <c r="B38" s="2" t="s">
        <v>13</v>
      </c>
      <c r="C38" s="6"/>
    </row>
    <row r="39" spans="2:3" ht="6" customHeight="1" x14ac:dyDescent="0.45">
      <c r="B39" s="3"/>
      <c r="C39" s="6"/>
    </row>
    <row r="40" spans="2:3" ht="97.4" customHeight="1" x14ac:dyDescent="0.35">
      <c r="B40" s="36" t="s">
        <v>14</v>
      </c>
      <c r="C40" s="36"/>
    </row>
    <row r="41" spans="2:3" ht="15" customHeight="1" x14ac:dyDescent="0.45">
      <c r="B41" s="3"/>
      <c r="C41" s="6"/>
    </row>
    <row r="42" spans="2:3" ht="62.5" customHeight="1" x14ac:dyDescent="0.35">
      <c r="B42" s="36" t="s">
        <v>15</v>
      </c>
      <c r="C42" s="36"/>
    </row>
  </sheetData>
  <mergeCells count="7">
    <mergeCell ref="B42:C42"/>
    <mergeCell ref="B40:C40"/>
    <mergeCell ref="A19:A25"/>
    <mergeCell ref="A26:A31"/>
    <mergeCell ref="A1:D1"/>
    <mergeCell ref="A3:A10"/>
    <mergeCell ref="A11:A18"/>
  </mergeCells>
  <pageMargins left="0.7" right="0.7" top="0.75" bottom="0.75" header="0.3" footer="0.3"/>
  <pageSetup paperSize="9" scale="51" orientation="portrait" r:id="rId1"/>
  <rowBreaks count="1" manualBreakCount="1">
    <brk id="3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5184cd-e0fb-4097-83eb-5b22193c40f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0213DB514B5458AE9E8A9DAEFC215" ma:contentTypeVersion="9" ma:contentTypeDescription="Create a new document." ma:contentTypeScope="" ma:versionID="7444cba04c7f77361aae4eaf535f5fd6">
  <xsd:schema xmlns:xsd="http://www.w3.org/2001/XMLSchema" xmlns:xs="http://www.w3.org/2001/XMLSchema" xmlns:p="http://schemas.microsoft.com/office/2006/metadata/properties" xmlns:ns2="765184cd-e0fb-4097-83eb-5b22193c40ff" targetNamespace="http://schemas.microsoft.com/office/2006/metadata/properties" ma:root="true" ma:fieldsID="217e9cc97b868d789da2877712f40a9b" ns2:_="">
    <xsd:import namespace="765184cd-e0fb-4097-83eb-5b22193c4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5184cd-e0fb-4097-83eb-5b22193c40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474c433-8f55-4a30-8add-d96be3d68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A052BB-BDC0-4B42-8293-9371B7E5F5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BD9A5C-AB11-4AE2-95E7-8D9D65CC4805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765184cd-e0fb-4097-83eb-5b22193c40f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2406A4C-0924-4FEF-A450-117428FB0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5184cd-e0fb-4097-83eb-5b22193c40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Single Pay Spine 2026-27</vt:lpstr>
      <vt:lpstr>'Single Pay Spine 2026-27'!Print_Area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Sims</dc:creator>
  <cp:keywords/>
  <dc:description/>
  <cp:lastModifiedBy>Chant, Christina</cp:lastModifiedBy>
  <cp:revision/>
  <dcterms:created xsi:type="dcterms:W3CDTF">2015-06-05T18:17:20Z</dcterms:created>
  <dcterms:modified xsi:type="dcterms:W3CDTF">2026-10-09T09:21:16Z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0x0101004BD0213DB514B5458AE9E8A9DAEFC215</vt:lpwstr>
  </property>
  <property fmtid="{D5CDD505-2E9C-101B-9397-08002B2CF9AE}" pid="3" name="MediaServiceImageTags">
    <vt:lpwstr/>
  </property>
</Properties>
</file>