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014758\Desktop\"/>
    </mc:Choice>
  </mc:AlternateContent>
  <xr:revisionPtr revIDLastSave="0" documentId="8_{F6B66A24-0E2A-450B-9A64-55D0D765B297}" xr6:coauthVersionLast="47" xr6:coauthVersionMax="47" xr10:uidLastSave="{00000000-0000-0000-0000-000000000000}"/>
  <bookViews>
    <workbookView xWindow="-28920" yWindow="3090" windowWidth="29040" windowHeight="15720" xr2:uid="{00000000-000D-0000-FFFF-FFFF00000000}"/>
  </bookViews>
  <sheets>
    <sheet name="Aug 2025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6" l="1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F15" i="6" s="1"/>
  <c r="G15" i="6" s="1"/>
  <c r="D14" i="6"/>
  <c r="D13" i="6"/>
  <c r="D12" i="6"/>
  <c r="D11" i="6"/>
  <c r="D10" i="6"/>
  <c r="D9" i="6"/>
  <c r="D8" i="6"/>
  <c r="D7" i="6"/>
  <c r="D6" i="6"/>
  <c r="D5" i="6"/>
  <c r="D4" i="6"/>
  <c r="D3" i="6"/>
  <c r="I31" i="6"/>
  <c r="E31" i="6"/>
  <c r="I30" i="6"/>
  <c r="E30" i="6"/>
  <c r="F30" i="6" s="1"/>
  <c r="G30" i="6" s="1"/>
  <c r="I29" i="6"/>
  <c r="E29" i="6"/>
  <c r="I28" i="6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F10" i="6" s="1"/>
  <c r="G10" i="6" s="1"/>
  <c r="I9" i="6"/>
  <c r="E9" i="6"/>
  <c r="I8" i="6"/>
  <c r="E8" i="6"/>
  <c r="I7" i="6"/>
  <c r="E7" i="6"/>
  <c r="I6" i="6"/>
  <c r="E6" i="6"/>
  <c r="F6" i="6" s="1"/>
  <c r="G6" i="6" s="1"/>
  <c r="I5" i="6"/>
  <c r="E5" i="6"/>
  <c r="I4" i="6"/>
  <c r="E4" i="6"/>
  <c r="I3" i="6"/>
  <c r="E3" i="6"/>
  <c r="F23" i="6" l="1"/>
  <c r="G23" i="6" s="1"/>
  <c r="F19" i="6"/>
  <c r="G19" i="6" s="1"/>
  <c r="F12" i="6"/>
  <c r="G12" i="6" s="1"/>
  <c r="F28" i="6"/>
  <c r="G28" i="6" s="1"/>
  <c r="F29" i="6"/>
  <c r="G29" i="6" s="1"/>
  <c r="F8" i="6"/>
  <c r="G8" i="6" s="1"/>
  <c r="F25" i="6"/>
  <c r="G25" i="6" s="1"/>
  <c r="F21" i="6"/>
  <c r="G21" i="6" s="1"/>
  <c r="F27" i="6"/>
  <c r="G27" i="6" s="1"/>
  <c r="F13" i="6"/>
  <c r="G13" i="6" s="1"/>
  <c r="F20" i="6"/>
  <c r="G20" i="6" s="1"/>
  <c r="F24" i="6"/>
  <c r="G24" i="6" s="1"/>
  <c r="F5" i="6"/>
  <c r="G5" i="6" s="1"/>
  <c r="F9" i="6"/>
  <c r="G9" i="6" s="1"/>
  <c r="F17" i="6"/>
  <c r="G17" i="6" s="1"/>
  <c r="F4" i="6"/>
  <c r="G4" i="6" s="1"/>
  <c r="F16" i="6"/>
  <c r="G16" i="6" s="1"/>
  <c r="F14" i="6"/>
  <c r="G14" i="6" s="1"/>
  <c r="F18" i="6"/>
  <c r="G18" i="6" s="1"/>
  <c r="F22" i="6"/>
  <c r="G22" i="6" s="1"/>
  <c r="F26" i="6"/>
  <c r="G26" i="6" s="1"/>
  <c r="F3" i="6"/>
  <c r="G3" i="6" s="1"/>
  <c r="F7" i="6"/>
  <c r="G7" i="6" s="1"/>
  <c r="F11" i="6"/>
  <c r="G11" i="6" s="1"/>
  <c r="F31" i="6"/>
  <c r="G31" i="6" s="1"/>
</calcChain>
</file>

<file path=xl/sharedStrings.xml><?xml version="1.0" encoding="utf-8"?>
<sst xmlns="http://schemas.openxmlformats.org/spreadsheetml/2006/main" count="13" uniqueCount="13">
  <si>
    <t>Pay Grade</t>
  </si>
  <si>
    <t>Pay Scale Spine Point</t>
  </si>
  <si>
    <t>Salary from 1 August 25</t>
  </si>
  <si>
    <t>National Insurance</t>
  </si>
  <si>
    <t>Pension</t>
  </si>
  <si>
    <t>Gross Annual  cost</t>
  </si>
  <si>
    <t>Gross Cost Hourly Rate (Based on 35 Hours)</t>
  </si>
  <si>
    <t>Employee Hourly Rate (Based on 35 Hours)</t>
  </si>
  <si>
    <t>Grade 4</t>
  </si>
  <si>
    <t>Grade 5</t>
  </si>
  <si>
    <t>Grade 6</t>
  </si>
  <si>
    <t>Grade 7</t>
  </si>
  <si>
    <t xml:space="preserve">EDINBURGH NAPIER UNIVERSITY 		
New JNCHES Academic Pay Scales
  2025-26
Salary effective from 01 August 2025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</si>
</sst>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22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164" fontId="1" fillId="0" borderId="30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1" fillId="2" borderId="36" xfId="0" applyNumberFormat="1" applyFont="1" applyFill="1" applyBorder="1"/>
    <xf numFmtId="164" fontId="1" fillId="2" borderId="0" xfId="0" applyNumberFormat="1" applyFont="1" applyFill="1"/>
    <xf numFmtId="0" fontId="2" fillId="2" borderId="36" xfId="0" applyFont="1" applyFill="1" applyBorder="1" applyAlignment="1">
      <alignment horizontal="center" wrapText="1"/>
    </xf>
    <xf numFmtId="164" fontId="1" fillId="2" borderId="38" xfId="0" applyNumberFormat="1" applyFont="1" applyFill="1" applyBorder="1"/>
    <xf numFmtId="164" fontId="1" fillId="2" borderId="37" xfId="0" applyNumberFormat="1" applyFont="1" applyFill="1" applyBorder="1"/>
    <xf numFmtId="164" fontId="1" fillId="2" borderId="23" xfId="0" applyNumberFormat="1" applyFont="1" applyFill="1" applyBorder="1"/>
    <xf numFmtId="0" fontId="2" fillId="0" borderId="39" xfId="0" applyFont="1" applyBorder="1" applyAlignment="1">
      <alignment wrapText="1"/>
    </xf>
    <xf numFmtId="165" fontId="1" fillId="2" borderId="24" xfId="0" applyNumberFormat="1" applyFont="1" applyFill="1" applyBorder="1"/>
    <xf numFmtId="165" fontId="2" fillId="0" borderId="29" xfId="0" applyNumberFormat="1" applyFont="1" applyBorder="1" applyAlignment="1">
      <alignment horizontal="center" wrapText="1"/>
    </xf>
    <xf numFmtId="165" fontId="1" fillId="2" borderId="23" xfId="0" applyNumberFormat="1" applyFont="1" applyFill="1" applyBorder="1"/>
    <xf numFmtId="165" fontId="1" fillId="0" borderId="0" xfId="0" applyNumberFormat="1" applyFont="1"/>
    <xf numFmtId="165" fontId="2" fillId="0" borderId="28" xfId="0" applyNumberFormat="1" applyFont="1" applyBorder="1" applyAlignment="1">
      <alignment wrapText="1"/>
    </xf>
    <xf numFmtId="0" fontId="1" fillId="0" borderId="10" xfId="0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textRotation="90"/>
    </xf>
    <xf numFmtId="0" fontId="2" fillId="0" borderId="4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A8E2-5D10-4DB8-A568-B7A32F61C822}">
  <dimension ref="A1:AE595"/>
  <sheetViews>
    <sheetView tabSelected="1" workbookViewId="0">
      <selection activeCell="L18" sqref="L18"/>
    </sheetView>
  </sheetViews>
  <sheetFormatPr defaultColWidth="9.140625" defaultRowHeight="15" x14ac:dyDescent="0.25"/>
  <cols>
    <col min="1" max="1" width="9.140625" style="3"/>
    <col min="2" max="2" width="9.140625" style="1"/>
    <col min="3" max="3" width="12.85546875" style="31" customWidth="1"/>
    <col min="4" max="4" width="11.28515625" style="1" customWidth="1"/>
    <col min="5" max="6" width="12.85546875" style="31" customWidth="1"/>
    <col min="7" max="7" width="12.85546875" style="6" customWidth="1"/>
    <col min="8" max="8" width="12.85546875" style="2" customWidth="1"/>
    <col min="9" max="9" width="12.85546875" style="6" customWidth="1"/>
    <col min="10" max="10" width="9.140625" style="1"/>
    <col min="11" max="31" width="9.140625" style="2"/>
    <col min="32" max="16384" width="9.140625" style="1"/>
  </cols>
  <sheetData>
    <row r="1" spans="1:10" ht="79.5" customHeight="1" x14ac:dyDescent="0.25">
      <c r="A1" s="48" t="s">
        <v>12</v>
      </c>
      <c r="B1" s="49"/>
      <c r="C1" s="49"/>
      <c r="D1" s="50"/>
      <c r="E1" s="28"/>
      <c r="F1" s="28"/>
      <c r="G1" s="18"/>
      <c r="H1" s="17"/>
      <c r="I1" s="18"/>
      <c r="J1" s="19"/>
    </row>
    <row r="2" spans="1:10" ht="60.75" thickBot="1" x14ac:dyDescent="0.3">
      <c r="A2" s="27" t="s">
        <v>0</v>
      </c>
      <c r="B2" s="12" t="s">
        <v>1</v>
      </c>
      <c r="C2" s="32" t="s">
        <v>2</v>
      </c>
      <c r="D2" s="13" t="s">
        <v>3</v>
      </c>
      <c r="E2" s="29" t="s">
        <v>4</v>
      </c>
      <c r="F2" s="29" t="s">
        <v>5</v>
      </c>
      <c r="G2" s="5" t="s">
        <v>6</v>
      </c>
      <c r="H2" s="20"/>
      <c r="I2" s="4" t="s">
        <v>7</v>
      </c>
      <c r="J2" s="21"/>
    </row>
    <row r="3" spans="1:10" x14ac:dyDescent="0.25">
      <c r="A3" s="51" t="s">
        <v>8</v>
      </c>
      <c r="B3" s="33">
        <v>22</v>
      </c>
      <c r="C3" s="34">
        <v>31236.27</v>
      </c>
      <c r="D3" s="35">
        <f t="shared" ref="D3:D31" si="0">ROUND(SUM(C3-5000)*15%,0)</f>
        <v>3935</v>
      </c>
      <c r="E3" s="35">
        <f t="shared" ref="E3:E31" si="1">ROUND(SUM(C3*26%),0)</f>
        <v>8121</v>
      </c>
      <c r="F3" s="35">
        <f t="shared" ref="F3:F31" si="2">SUM(C3:E3)</f>
        <v>43292.270000000004</v>
      </c>
      <c r="G3" s="11">
        <f>ROUND(F3/1820,2)</f>
        <v>23.79</v>
      </c>
      <c r="H3" s="22"/>
      <c r="I3" s="7">
        <f>ROUND(C3/1820,2)</f>
        <v>17.16</v>
      </c>
      <c r="J3" s="21"/>
    </row>
    <row r="4" spans="1:10" x14ac:dyDescent="0.25">
      <c r="A4" s="51"/>
      <c r="B4" s="36">
        <v>23</v>
      </c>
      <c r="C4" s="37">
        <v>32079.918000000001</v>
      </c>
      <c r="D4" s="38">
        <f t="shared" si="0"/>
        <v>4062</v>
      </c>
      <c r="E4" s="38">
        <f t="shared" si="1"/>
        <v>8341</v>
      </c>
      <c r="F4" s="38">
        <f t="shared" si="2"/>
        <v>44482.918000000005</v>
      </c>
      <c r="G4" s="9">
        <f t="shared" ref="G4:G31" si="3">ROUND(F4/1820,2)</f>
        <v>24.44</v>
      </c>
      <c r="H4" s="22"/>
      <c r="I4" s="7">
        <f t="shared" ref="I4:I31" si="4">ROUND(C4/1820,2)</f>
        <v>17.63</v>
      </c>
      <c r="J4" s="21"/>
    </row>
    <row r="5" spans="1:10" x14ac:dyDescent="0.25">
      <c r="A5" s="51"/>
      <c r="B5" s="39">
        <v>24</v>
      </c>
      <c r="C5" s="37">
        <v>33001.644</v>
      </c>
      <c r="D5" s="38">
        <f t="shared" si="0"/>
        <v>4200</v>
      </c>
      <c r="E5" s="38">
        <f t="shared" si="1"/>
        <v>8580</v>
      </c>
      <c r="F5" s="38">
        <f t="shared" si="2"/>
        <v>45781.644</v>
      </c>
      <c r="G5" s="9">
        <f t="shared" si="3"/>
        <v>25.15</v>
      </c>
      <c r="H5" s="22"/>
      <c r="I5" s="7">
        <f t="shared" si="4"/>
        <v>18.13</v>
      </c>
      <c r="J5" s="23"/>
    </row>
    <row r="6" spans="1:10" x14ac:dyDescent="0.25">
      <c r="A6" s="51"/>
      <c r="B6" s="33">
        <v>25</v>
      </c>
      <c r="C6" s="37">
        <v>33950.748</v>
      </c>
      <c r="D6" s="38">
        <f t="shared" si="0"/>
        <v>4343</v>
      </c>
      <c r="E6" s="38">
        <f t="shared" si="1"/>
        <v>8827</v>
      </c>
      <c r="F6" s="38">
        <f t="shared" si="2"/>
        <v>47120.748</v>
      </c>
      <c r="G6" s="9">
        <f t="shared" si="3"/>
        <v>25.89</v>
      </c>
      <c r="H6" s="22"/>
      <c r="I6" s="7">
        <f t="shared" si="4"/>
        <v>18.649999999999999</v>
      </c>
      <c r="J6" s="21"/>
    </row>
    <row r="7" spans="1:10" x14ac:dyDescent="0.25">
      <c r="A7" s="51"/>
      <c r="B7" s="40">
        <v>26</v>
      </c>
      <c r="C7" s="37">
        <v>34609.847999999998</v>
      </c>
      <c r="D7" s="38">
        <f t="shared" si="0"/>
        <v>4441</v>
      </c>
      <c r="E7" s="38">
        <f t="shared" si="1"/>
        <v>8999</v>
      </c>
      <c r="F7" s="38">
        <f t="shared" si="2"/>
        <v>48049.847999999998</v>
      </c>
      <c r="G7" s="9">
        <f t="shared" si="3"/>
        <v>26.4</v>
      </c>
      <c r="H7" s="22"/>
      <c r="I7" s="7">
        <f t="shared" si="4"/>
        <v>19.02</v>
      </c>
      <c r="J7" s="21"/>
    </row>
    <row r="8" spans="1:10" x14ac:dyDescent="0.25">
      <c r="A8" s="51"/>
      <c r="B8" s="40">
        <v>27</v>
      </c>
      <c r="C8" s="37">
        <v>35607.624000000003</v>
      </c>
      <c r="D8" s="38">
        <f t="shared" si="0"/>
        <v>4591</v>
      </c>
      <c r="E8" s="38">
        <f t="shared" si="1"/>
        <v>9258</v>
      </c>
      <c r="F8" s="38">
        <f t="shared" si="2"/>
        <v>49456.624000000003</v>
      </c>
      <c r="G8" s="9">
        <f t="shared" si="3"/>
        <v>27.17</v>
      </c>
      <c r="H8" s="22"/>
      <c r="I8" s="7">
        <f t="shared" si="4"/>
        <v>19.559999999999999</v>
      </c>
      <c r="J8" s="21"/>
    </row>
    <row r="9" spans="1:10" x14ac:dyDescent="0.25">
      <c r="A9" s="51"/>
      <c r="B9" s="40">
        <v>28</v>
      </c>
      <c r="C9" s="37">
        <v>36635.82</v>
      </c>
      <c r="D9" s="38">
        <f t="shared" si="0"/>
        <v>4745</v>
      </c>
      <c r="E9" s="38">
        <f t="shared" si="1"/>
        <v>9525</v>
      </c>
      <c r="F9" s="38">
        <f t="shared" si="2"/>
        <v>50905.82</v>
      </c>
      <c r="G9" s="9">
        <f t="shared" si="3"/>
        <v>27.97</v>
      </c>
      <c r="H9" s="22"/>
      <c r="I9" s="7">
        <f t="shared" si="4"/>
        <v>20.13</v>
      </c>
      <c r="J9" s="23"/>
    </row>
    <row r="10" spans="1:10" ht="15.75" thickBot="1" x14ac:dyDescent="0.3">
      <c r="A10" s="52"/>
      <c r="B10" s="41">
        <v>29</v>
      </c>
      <c r="C10" s="42">
        <v>37694.436000000002</v>
      </c>
      <c r="D10" s="43">
        <f t="shared" si="0"/>
        <v>4904</v>
      </c>
      <c r="E10" s="43">
        <f t="shared" si="1"/>
        <v>9801</v>
      </c>
      <c r="F10" s="43">
        <f t="shared" si="2"/>
        <v>52399.436000000002</v>
      </c>
      <c r="G10" s="14">
        <f t="shared" si="3"/>
        <v>28.79</v>
      </c>
      <c r="H10" s="22"/>
      <c r="I10" s="16">
        <f t="shared" si="4"/>
        <v>20.71</v>
      </c>
      <c r="J10" s="21"/>
    </row>
    <row r="11" spans="1:10" x14ac:dyDescent="0.25">
      <c r="A11" s="53" t="s">
        <v>9</v>
      </c>
      <c r="B11" s="33">
        <v>29</v>
      </c>
      <c r="C11" s="34">
        <v>37694.436000000002</v>
      </c>
      <c r="D11" s="35">
        <f t="shared" si="0"/>
        <v>4904</v>
      </c>
      <c r="E11" s="35">
        <f t="shared" si="1"/>
        <v>9801</v>
      </c>
      <c r="F11" s="35">
        <f t="shared" si="2"/>
        <v>52399.436000000002</v>
      </c>
      <c r="G11" s="11">
        <f t="shared" si="3"/>
        <v>28.79</v>
      </c>
      <c r="H11" s="22"/>
      <c r="I11" s="15">
        <f t="shared" si="4"/>
        <v>20.71</v>
      </c>
      <c r="J11" s="21"/>
    </row>
    <row r="12" spans="1:10" x14ac:dyDescent="0.25">
      <c r="A12" s="54"/>
      <c r="B12" s="40">
        <v>30</v>
      </c>
      <c r="C12" s="37">
        <v>38784.485999999997</v>
      </c>
      <c r="D12" s="38">
        <f t="shared" si="0"/>
        <v>5068</v>
      </c>
      <c r="E12" s="38">
        <f t="shared" si="1"/>
        <v>10084</v>
      </c>
      <c r="F12" s="38">
        <f t="shared" si="2"/>
        <v>53936.485999999997</v>
      </c>
      <c r="G12" s="9">
        <f t="shared" si="3"/>
        <v>29.64</v>
      </c>
      <c r="H12" s="22"/>
      <c r="I12" s="7">
        <f t="shared" si="4"/>
        <v>21.31</v>
      </c>
      <c r="J12" s="21"/>
    </row>
    <row r="13" spans="1:10" x14ac:dyDescent="0.25">
      <c r="A13" s="54"/>
      <c r="B13" s="40">
        <v>31</v>
      </c>
      <c r="C13" s="37">
        <v>39905.97</v>
      </c>
      <c r="D13" s="38">
        <f t="shared" si="0"/>
        <v>5236</v>
      </c>
      <c r="E13" s="38">
        <f t="shared" si="1"/>
        <v>10376</v>
      </c>
      <c r="F13" s="38">
        <f t="shared" si="2"/>
        <v>55517.97</v>
      </c>
      <c r="G13" s="9">
        <f t="shared" si="3"/>
        <v>30.5</v>
      </c>
      <c r="H13" s="22"/>
      <c r="I13" s="7">
        <f t="shared" si="4"/>
        <v>21.93</v>
      </c>
      <c r="J13" s="23"/>
    </row>
    <row r="14" spans="1:10" x14ac:dyDescent="0.25">
      <c r="A14" s="54"/>
      <c r="B14" s="40">
        <v>32</v>
      </c>
      <c r="C14" s="37">
        <v>41063.957999999999</v>
      </c>
      <c r="D14" s="38">
        <f t="shared" si="0"/>
        <v>5410</v>
      </c>
      <c r="E14" s="38">
        <f t="shared" si="1"/>
        <v>10677</v>
      </c>
      <c r="F14" s="38">
        <f t="shared" si="2"/>
        <v>57150.957999999999</v>
      </c>
      <c r="G14" s="9">
        <f t="shared" si="3"/>
        <v>31.4</v>
      </c>
      <c r="H14" s="22"/>
      <c r="I14" s="7">
        <f t="shared" si="4"/>
        <v>22.56</v>
      </c>
      <c r="J14" s="21"/>
    </row>
    <row r="15" spans="1:10" x14ac:dyDescent="0.25">
      <c r="A15" s="54"/>
      <c r="B15" s="40">
        <v>33</v>
      </c>
      <c r="C15" s="37">
        <v>42254.394</v>
      </c>
      <c r="D15" s="38">
        <f t="shared" si="0"/>
        <v>5588</v>
      </c>
      <c r="E15" s="38">
        <f t="shared" si="1"/>
        <v>10986</v>
      </c>
      <c r="F15" s="38">
        <f t="shared" si="2"/>
        <v>58828.394</v>
      </c>
      <c r="G15" s="9">
        <f t="shared" si="3"/>
        <v>32.32</v>
      </c>
      <c r="H15" s="22"/>
      <c r="I15" s="7">
        <f t="shared" si="4"/>
        <v>23.22</v>
      </c>
      <c r="J15" s="21"/>
    </row>
    <row r="16" spans="1:10" x14ac:dyDescent="0.25">
      <c r="A16" s="54"/>
      <c r="B16" s="40">
        <v>34</v>
      </c>
      <c r="C16" s="37">
        <v>43482.347999999998</v>
      </c>
      <c r="D16" s="38">
        <f t="shared" si="0"/>
        <v>5772</v>
      </c>
      <c r="E16" s="38">
        <f t="shared" si="1"/>
        <v>11305</v>
      </c>
      <c r="F16" s="38">
        <f t="shared" si="2"/>
        <v>60559.347999999998</v>
      </c>
      <c r="G16" s="9">
        <f t="shared" si="3"/>
        <v>33.270000000000003</v>
      </c>
      <c r="H16" s="22"/>
      <c r="I16" s="7">
        <f t="shared" si="4"/>
        <v>23.89</v>
      </c>
      <c r="J16" s="21"/>
    </row>
    <row r="17" spans="1:10" x14ac:dyDescent="0.25">
      <c r="A17" s="54"/>
      <c r="B17" s="40">
        <v>35</v>
      </c>
      <c r="C17" s="37">
        <v>44745.792000000001</v>
      </c>
      <c r="D17" s="38">
        <f t="shared" si="0"/>
        <v>5962</v>
      </c>
      <c r="E17" s="38">
        <f t="shared" si="1"/>
        <v>11634</v>
      </c>
      <c r="F17" s="38">
        <f t="shared" si="2"/>
        <v>62341.792000000001</v>
      </c>
      <c r="G17" s="9">
        <f t="shared" si="3"/>
        <v>34.25</v>
      </c>
      <c r="H17" s="22"/>
      <c r="I17" s="7">
        <f t="shared" si="4"/>
        <v>24.59</v>
      </c>
      <c r="J17" s="23"/>
    </row>
    <row r="18" spans="1:10" ht="15.75" thickBot="1" x14ac:dyDescent="0.3">
      <c r="A18" s="55"/>
      <c r="B18" s="41">
        <v>36</v>
      </c>
      <c r="C18" s="42">
        <v>46048.781999999999</v>
      </c>
      <c r="D18" s="43">
        <f t="shared" si="0"/>
        <v>6157</v>
      </c>
      <c r="E18" s="43">
        <f t="shared" si="1"/>
        <v>11973</v>
      </c>
      <c r="F18" s="43">
        <f t="shared" si="2"/>
        <v>64178.781999999999</v>
      </c>
      <c r="G18" s="14">
        <f t="shared" si="3"/>
        <v>35.26</v>
      </c>
      <c r="H18" s="22"/>
      <c r="I18" s="16">
        <f t="shared" si="4"/>
        <v>25.3</v>
      </c>
      <c r="J18" s="21"/>
    </row>
    <row r="19" spans="1:10" x14ac:dyDescent="0.25">
      <c r="A19" s="56" t="s">
        <v>10</v>
      </c>
      <c r="B19" s="33">
        <v>36</v>
      </c>
      <c r="C19" s="34">
        <v>46048.781999999999</v>
      </c>
      <c r="D19" s="35">
        <f t="shared" si="0"/>
        <v>6157</v>
      </c>
      <c r="E19" s="35">
        <f t="shared" si="1"/>
        <v>11973</v>
      </c>
      <c r="F19" s="35">
        <f t="shared" si="2"/>
        <v>64178.781999999999</v>
      </c>
      <c r="G19" s="11">
        <f t="shared" si="3"/>
        <v>35.26</v>
      </c>
      <c r="H19" s="22"/>
      <c r="I19" s="15">
        <f t="shared" si="4"/>
        <v>25.3</v>
      </c>
      <c r="J19" s="21"/>
    </row>
    <row r="20" spans="1:10" x14ac:dyDescent="0.25">
      <c r="A20" s="54"/>
      <c r="B20" s="40">
        <v>37</v>
      </c>
      <c r="C20" s="37">
        <v>47389.29</v>
      </c>
      <c r="D20" s="38">
        <f t="shared" si="0"/>
        <v>6358</v>
      </c>
      <c r="E20" s="38">
        <f t="shared" si="1"/>
        <v>12321</v>
      </c>
      <c r="F20" s="38">
        <f t="shared" si="2"/>
        <v>66068.290000000008</v>
      </c>
      <c r="G20" s="9">
        <f t="shared" si="3"/>
        <v>36.299999999999997</v>
      </c>
      <c r="H20" s="22"/>
      <c r="I20" s="7">
        <f t="shared" si="4"/>
        <v>26.04</v>
      </c>
      <c r="J20" s="21"/>
    </row>
    <row r="21" spans="1:10" x14ac:dyDescent="0.25">
      <c r="A21" s="54"/>
      <c r="B21" s="40">
        <v>38</v>
      </c>
      <c r="C21" s="37">
        <v>48822</v>
      </c>
      <c r="D21" s="38">
        <f t="shared" si="0"/>
        <v>6573</v>
      </c>
      <c r="E21" s="38">
        <f t="shared" si="1"/>
        <v>12694</v>
      </c>
      <c r="F21" s="38">
        <f t="shared" si="2"/>
        <v>68089</v>
      </c>
      <c r="G21" s="9">
        <f t="shared" si="3"/>
        <v>37.409999999999997</v>
      </c>
      <c r="H21" s="22"/>
      <c r="I21" s="7">
        <f t="shared" si="4"/>
        <v>26.83</v>
      </c>
      <c r="J21" s="23"/>
    </row>
    <row r="22" spans="1:10" x14ac:dyDescent="0.25">
      <c r="A22" s="54"/>
      <c r="B22" s="40">
        <v>40</v>
      </c>
      <c r="C22" s="37">
        <v>51753</v>
      </c>
      <c r="D22" s="38">
        <f t="shared" si="0"/>
        <v>7013</v>
      </c>
      <c r="E22" s="38">
        <f t="shared" si="1"/>
        <v>13456</v>
      </c>
      <c r="F22" s="38">
        <f t="shared" si="2"/>
        <v>72222</v>
      </c>
      <c r="G22" s="9">
        <f t="shared" si="3"/>
        <v>39.68</v>
      </c>
      <c r="H22" s="22"/>
      <c r="I22" s="7">
        <f t="shared" si="4"/>
        <v>28.44</v>
      </c>
      <c r="J22" s="21"/>
    </row>
    <row r="23" spans="1:10" x14ac:dyDescent="0.25">
      <c r="A23" s="54"/>
      <c r="B23" s="40">
        <v>41</v>
      </c>
      <c r="C23" s="37">
        <v>53301</v>
      </c>
      <c r="D23" s="38">
        <f t="shared" si="0"/>
        <v>7245</v>
      </c>
      <c r="E23" s="38">
        <f t="shared" si="1"/>
        <v>13858</v>
      </c>
      <c r="F23" s="38">
        <f t="shared" si="2"/>
        <v>74404</v>
      </c>
      <c r="G23" s="9">
        <f t="shared" si="3"/>
        <v>40.880000000000003</v>
      </c>
      <c r="H23" s="22"/>
      <c r="I23" s="7">
        <f t="shared" si="4"/>
        <v>29.29</v>
      </c>
      <c r="J23" s="21"/>
    </row>
    <row r="24" spans="1:10" x14ac:dyDescent="0.25">
      <c r="A24" s="54"/>
      <c r="B24" s="40">
        <v>43</v>
      </c>
      <c r="C24" s="37">
        <v>56535</v>
      </c>
      <c r="D24" s="38">
        <f t="shared" si="0"/>
        <v>7730</v>
      </c>
      <c r="E24" s="38">
        <f t="shared" si="1"/>
        <v>14699</v>
      </c>
      <c r="F24" s="38">
        <f t="shared" si="2"/>
        <v>78964</v>
      </c>
      <c r="G24" s="9">
        <f t="shared" si="3"/>
        <v>43.39</v>
      </c>
      <c r="H24" s="22"/>
      <c r="I24" s="7">
        <f t="shared" si="4"/>
        <v>31.06</v>
      </c>
      <c r="J24" s="21"/>
    </row>
    <row r="25" spans="1:10" ht="15.75" thickBot="1" x14ac:dyDescent="0.3">
      <c r="A25" s="55"/>
      <c r="B25" s="41">
        <v>44</v>
      </c>
      <c r="C25" s="42">
        <v>58225</v>
      </c>
      <c r="D25" s="43">
        <f t="shared" si="0"/>
        <v>7984</v>
      </c>
      <c r="E25" s="43">
        <f t="shared" si="1"/>
        <v>15139</v>
      </c>
      <c r="F25" s="43">
        <f t="shared" si="2"/>
        <v>81348</v>
      </c>
      <c r="G25" s="14">
        <f t="shared" si="3"/>
        <v>44.7</v>
      </c>
      <c r="H25" s="22"/>
      <c r="I25" s="16">
        <f t="shared" si="4"/>
        <v>31.99</v>
      </c>
      <c r="J25" s="23"/>
    </row>
    <row r="26" spans="1:10" x14ac:dyDescent="0.25">
      <c r="A26" s="53" t="s">
        <v>11</v>
      </c>
      <c r="B26" s="33">
        <v>44</v>
      </c>
      <c r="C26" s="34">
        <v>58225</v>
      </c>
      <c r="D26" s="35">
        <f t="shared" si="0"/>
        <v>7984</v>
      </c>
      <c r="E26" s="35">
        <f t="shared" si="1"/>
        <v>15139</v>
      </c>
      <c r="F26" s="35">
        <f t="shared" si="2"/>
        <v>81348</v>
      </c>
      <c r="G26" s="11">
        <f t="shared" si="3"/>
        <v>44.7</v>
      </c>
      <c r="H26" s="22"/>
      <c r="I26" s="15">
        <f t="shared" si="4"/>
        <v>31.99</v>
      </c>
      <c r="J26" s="21"/>
    </row>
    <row r="27" spans="1:10" x14ac:dyDescent="0.25">
      <c r="A27" s="54"/>
      <c r="B27" s="40">
        <v>46</v>
      </c>
      <c r="C27" s="44">
        <v>61759</v>
      </c>
      <c r="D27" s="38">
        <f t="shared" si="0"/>
        <v>8514</v>
      </c>
      <c r="E27" s="38">
        <f t="shared" si="1"/>
        <v>16057</v>
      </c>
      <c r="F27" s="38">
        <f t="shared" si="2"/>
        <v>86330</v>
      </c>
      <c r="G27" s="9">
        <f t="shared" si="3"/>
        <v>47.43</v>
      </c>
      <c r="H27" s="22"/>
      <c r="I27" s="7">
        <f t="shared" si="4"/>
        <v>33.93</v>
      </c>
      <c r="J27" s="21"/>
    </row>
    <row r="28" spans="1:10" x14ac:dyDescent="0.25">
      <c r="A28" s="54"/>
      <c r="B28" s="40">
        <v>47</v>
      </c>
      <c r="C28" s="44">
        <v>63606.192000000003</v>
      </c>
      <c r="D28" s="38">
        <f t="shared" si="0"/>
        <v>8791</v>
      </c>
      <c r="E28" s="38">
        <f t="shared" si="1"/>
        <v>16538</v>
      </c>
      <c r="F28" s="38">
        <f t="shared" si="2"/>
        <v>88935.19200000001</v>
      </c>
      <c r="G28" s="9">
        <f t="shared" si="3"/>
        <v>48.87</v>
      </c>
      <c r="H28" s="22"/>
      <c r="I28" s="7">
        <f t="shared" si="4"/>
        <v>34.950000000000003</v>
      </c>
      <c r="J28" s="21"/>
    </row>
    <row r="29" spans="1:10" x14ac:dyDescent="0.25">
      <c r="A29" s="54"/>
      <c r="B29" s="40">
        <v>48</v>
      </c>
      <c r="C29" s="44">
        <v>65509.47</v>
      </c>
      <c r="D29" s="38">
        <f t="shared" si="0"/>
        <v>9076</v>
      </c>
      <c r="E29" s="38">
        <f t="shared" si="1"/>
        <v>17032</v>
      </c>
      <c r="F29" s="38">
        <f t="shared" si="2"/>
        <v>91617.47</v>
      </c>
      <c r="G29" s="9">
        <f t="shared" si="3"/>
        <v>50.34</v>
      </c>
      <c r="H29" s="22"/>
      <c r="I29" s="7">
        <f t="shared" si="4"/>
        <v>35.99</v>
      </c>
      <c r="J29" s="23"/>
    </row>
    <row r="30" spans="1:10" x14ac:dyDescent="0.25">
      <c r="A30" s="54"/>
      <c r="B30" s="40">
        <v>49</v>
      </c>
      <c r="C30" s="44">
        <v>67468</v>
      </c>
      <c r="D30" s="38">
        <f t="shared" si="0"/>
        <v>9370</v>
      </c>
      <c r="E30" s="38">
        <f t="shared" si="1"/>
        <v>17542</v>
      </c>
      <c r="F30" s="38">
        <f t="shared" si="2"/>
        <v>94380</v>
      </c>
      <c r="G30" s="9">
        <f t="shared" si="3"/>
        <v>51.86</v>
      </c>
      <c r="H30" s="22"/>
      <c r="I30" s="7">
        <f t="shared" si="4"/>
        <v>37.07</v>
      </c>
      <c r="J30" s="21"/>
    </row>
    <row r="31" spans="1:10" ht="15.75" thickBot="1" x14ac:dyDescent="0.3">
      <c r="A31" s="55"/>
      <c r="B31" s="45">
        <v>50</v>
      </c>
      <c r="C31" s="46">
        <v>69488.406000000003</v>
      </c>
      <c r="D31" s="47">
        <f t="shared" si="0"/>
        <v>9673</v>
      </c>
      <c r="E31" s="47">
        <f t="shared" si="1"/>
        <v>18067</v>
      </c>
      <c r="F31" s="47">
        <f t="shared" si="2"/>
        <v>97228.406000000003</v>
      </c>
      <c r="G31" s="10">
        <f t="shared" si="3"/>
        <v>53.42</v>
      </c>
      <c r="H31" s="22"/>
      <c r="I31" s="8">
        <f t="shared" si="4"/>
        <v>38.18</v>
      </c>
      <c r="J31" s="21"/>
    </row>
    <row r="32" spans="1:10" thickBot="1" x14ac:dyDescent="0.25">
      <c r="A32" s="25"/>
      <c r="B32" s="26"/>
      <c r="C32" s="30"/>
      <c r="D32" s="26"/>
      <c r="E32" s="30"/>
      <c r="F32" s="30"/>
      <c r="G32" s="26"/>
      <c r="H32" s="26"/>
      <c r="I32" s="26"/>
      <c r="J32" s="24"/>
    </row>
    <row r="34" spans="7:9" x14ac:dyDescent="0.25">
      <c r="G34" s="1"/>
      <c r="H34" s="1"/>
      <c r="I34" s="1"/>
    </row>
    <row r="35" spans="7:9" x14ac:dyDescent="0.25">
      <c r="G35" s="1"/>
      <c r="H35" s="1"/>
      <c r="I35" s="1"/>
    </row>
    <row r="36" spans="7:9" x14ac:dyDescent="0.25">
      <c r="G36" s="1"/>
      <c r="H36" s="1"/>
      <c r="I36" s="1"/>
    </row>
    <row r="37" spans="7:9" x14ac:dyDescent="0.25">
      <c r="G37" s="1"/>
      <c r="H37" s="1"/>
      <c r="I37" s="1"/>
    </row>
    <row r="38" spans="7:9" x14ac:dyDescent="0.25">
      <c r="G38" s="1"/>
      <c r="H38" s="1"/>
      <c r="I38" s="1"/>
    </row>
    <row r="39" spans="7:9" x14ac:dyDescent="0.25">
      <c r="H39" s="1"/>
    </row>
    <row r="40" spans="7:9" x14ac:dyDescent="0.25">
      <c r="H40" s="1"/>
    </row>
    <row r="41" spans="7:9" x14ac:dyDescent="0.25">
      <c r="H41" s="1"/>
    </row>
    <row r="42" spans="7:9" x14ac:dyDescent="0.25">
      <c r="H42" s="1"/>
    </row>
    <row r="43" spans="7:9" x14ac:dyDescent="0.25">
      <c r="H43" s="1"/>
    </row>
    <row r="44" spans="7:9" x14ac:dyDescent="0.25">
      <c r="H44" s="1"/>
    </row>
    <row r="45" spans="7:9" x14ac:dyDescent="0.25">
      <c r="H45" s="1"/>
    </row>
    <row r="46" spans="7:9" x14ac:dyDescent="0.25">
      <c r="H46" s="1"/>
    </row>
    <row r="47" spans="7:9" x14ac:dyDescent="0.25">
      <c r="H47" s="1"/>
    </row>
    <row r="48" spans="7:9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0" spans="8:8" x14ac:dyDescent="0.25">
      <c r="H480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</sheetData>
  <mergeCells count="5">
    <mergeCell ref="A1:D1"/>
    <mergeCell ref="A3:A10"/>
    <mergeCell ref="A11:A18"/>
    <mergeCell ref="A19:A25"/>
    <mergeCell ref="A26:A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dcefaa-8814-4e05-ab64-9333d4c4e502">
      <Terms xmlns="http://schemas.microsoft.com/office/infopath/2007/PartnerControls"/>
    </lcf76f155ced4ddcb4097134ff3c332f>
    <TaxCatchAll xmlns="af64f34f-62a1-4adb-a09f-81e30d5a70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4CB5C408CC2439CB9E5722DEEC6E2" ma:contentTypeVersion="14" ma:contentTypeDescription="Create a new document." ma:contentTypeScope="" ma:versionID="24d9a5693145a19e8d3a68e618ea4f8b">
  <xsd:schema xmlns:xsd="http://www.w3.org/2001/XMLSchema" xmlns:xs="http://www.w3.org/2001/XMLSchema" xmlns:p="http://schemas.microsoft.com/office/2006/metadata/properties" xmlns:ns2="69dcefaa-8814-4e05-ab64-9333d4c4e502" xmlns:ns3="af64f34f-62a1-4adb-a09f-81e30d5a70ae" targetNamespace="http://schemas.microsoft.com/office/2006/metadata/properties" ma:root="true" ma:fieldsID="a95a8dc778675ed1454fd78b508d77bb" ns2:_="" ns3:_="">
    <xsd:import namespace="69dcefaa-8814-4e05-ab64-9333d4c4e502"/>
    <xsd:import namespace="af64f34f-62a1-4adb-a09f-81e30d5a7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cefaa-8814-4e05-ab64-9333d4c4e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474c433-8f55-4a30-8add-d96be3d68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4f34f-62a1-4adb-a09f-81e30d5a70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0ff8b24-2526-45b4-b987-6ad5a64926f7}" ma:internalName="TaxCatchAll" ma:showField="CatchAllData" ma:web="af64f34f-62a1-4adb-a09f-81e30d5a7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5E2E-A09A-4FDD-AF81-FF8309B10E6F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af64f34f-62a1-4adb-a09f-81e30d5a70ae"/>
    <ds:schemaRef ds:uri="69dcefaa-8814-4e05-ab64-9333d4c4e502"/>
  </ds:schemaRefs>
</ds:datastoreItem>
</file>

<file path=customXml/itemProps2.xml><?xml version="1.0" encoding="utf-8"?>
<ds:datastoreItem xmlns:ds="http://schemas.openxmlformats.org/officeDocument/2006/customXml" ds:itemID="{1DFAF81D-D976-4669-8578-35C521D0D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45AE8-854B-40D4-B187-C2AA8A058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dcefaa-8814-4e05-ab64-9333d4c4e502"/>
    <ds:schemaRef ds:uri="af64f34f-62a1-4adb-a09f-81e30d5a7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Hopkins</dc:creator>
  <cp:keywords/>
  <dc:description/>
  <cp:lastModifiedBy>Kinloch, Jane</cp:lastModifiedBy>
  <cp:revision/>
  <dcterms:created xsi:type="dcterms:W3CDTF">2013-11-11T07:52:22Z</dcterms:created>
  <dcterms:modified xsi:type="dcterms:W3CDTF">2025-07-24T08:37:23Z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0x0101009A94CB5C408CC2439CB9E5722DEEC6E2</vt:lpwstr>
  </property>
  <property fmtid="{D5CDD505-2E9C-101B-9397-08002B2CF9AE}" pid="3" name="MediaServiceImageTags">
    <vt:lpwstr/>
  </property>
</Properties>
</file>